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2K KPDA 2023\20230228. DRAFT KPDA 2023\05 PERIKANAN BUDIDAYA\"/>
    </mc:Choice>
  </mc:AlternateContent>
  <xr:revisionPtr revIDLastSave="0" documentId="13_ncr:1_{CD62D520-6FFA-4950-81F8-A752CE903E4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abel 5.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6" i="1"/>
  <c r="T17" i="1"/>
  <c r="T18" i="1"/>
  <c r="T19" i="1"/>
  <c r="S11" i="1"/>
  <c r="S12" i="1"/>
  <c r="S13" i="1"/>
  <c r="S14" i="1"/>
  <c r="S15" i="1"/>
  <c r="S16" i="1"/>
  <c r="S17" i="1"/>
  <c r="S18" i="1"/>
  <c r="S19" i="1"/>
  <c r="R9" i="1"/>
  <c r="R40" i="1" s="1"/>
  <c r="R34" i="1" l="1"/>
  <c r="R35" i="1"/>
  <c r="R37" i="1"/>
  <c r="R38" i="1"/>
  <c r="R39" i="1"/>
  <c r="R36" i="1"/>
  <c r="E9" i="1"/>
  <c r="K10" i="1"/>
  <c r="K9" i="1" s="1"/>
  <c r="K39" i="1" s="1"/>
  <c r="L10" i="1"/>
  <c r="L9" i="1" s="1"/>
  <c r="M10" i="1"/>
  <c r="N10" i="1"/>
  <c r="N9" i="1" s="1"/>
  <c r="O10" i="1"/>
  <c r="O9" i="1" s="1"/>
  <c r="P10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40" i="1"/>
  <c r="G40" i="1"/>
  <c r="H40" i="1"/>
  <c r="I40" i="1"/>
  <c r="J40" i="1"/>
  <c r="P9" i="1" l="1"/>
  <c r="S10" i="1"/>
  <c r="K34" i="1"/>
  <c r="M9" i="1"/>
  <c r="M39" i="1" s="1"/>
  <c r="O39" i="1"/>
  <c r="O34" i="1"/>
  <c r="O38" i="1"/>
  <c r="O35" i="1"/>
  <c r="O36" i="1"/>
  <c r="O37" i="1"/>
  <c r="K38" i="1"/>
  <c r="K37" i="1"/>
  <c r="K36" i="1"/>
  <c r="K35" i="1"/>
  <c r="P35" i="1"/>
  <c r="P36" i="1"/>
  <c r="P37" i="1"/>
  <c r="P38" i="1"/>
  <c r="P39" i="1"/>
  <c r="P40" i="1"/>
  <c r="N35" i="1"/>
  <c r="N36" i="1"/>
  <c r="N37" i="1"/>
  <c r="N38" i="1"/>
  <c r="N39" i="1"/>
  <c r="N40" i="1"/>
  <c r="L35" i="1"/>
  <c r="L36" i="1"/>
  <c r="L37" i="1"/>
  <c r="L38" i="1"/>
  <c r="L39" i="1"/>
  <c r="L40" i="1"/>
  <c r="O40" i="1"/>
  <c r="K40" i="1"/>
  <c r="P34" i="1"/>
  <c r="N34" i="1"/>
  <c r="L34" i="1"/>
  <c r="M37" i="1" l="1"/>
  <c r="M38" i="1"/>
  <c r="M34" i="1"/>
  <c r="M40" i="1"/>
  <c r="M35" i="1"/>
  <c r="M36" i="1"/>
  <c r="Q9" i="1"/>
  <c r="Q35" i="1" l="1"/>
  <c r="T9" i="1"/>
  <c r="S9" i="1"/>
  <c r="Q34" i="1"/>
  <c r="Q37" i="1"/>
  <c r="Q39" i="1"/>
  <c r="Q40" i="1"/>
  <c r="Q36" i="1"/>
  <c r="Q38" i="1"/>
</calcChain>
</file>

<file path=xl/sharedStrings.xml><?xml version="1.0" encoding="utf-8"?>
<sst xmlns="http://schemas.openxmlformats.org/spreadsheetml/2006/main" count="40" uniqueCount="34">
  <si>
    <t>Budidaya Mina Padi</t>
  </si>
  <si>
    <t>Budidaya Jaring Tancap</t>
  </si>
  <si>
    <t>Budidaya Jaring Apung</t>
  </si>
  <si>
    <t>Budidaya Karamba</t>
  </si>
  <si>
    <t>Budidaya Kolam</t>
  </si>
  <si>
    <t>Budidaya Tambak</t>
  </si>
  <si>
    <t>Budidaya Laut</t>
  </si>
  <si>
    <t>...</t>
  </si>
  <si>
    <t>Increasing average</t>
  </si>
  <si>
    <t>Kenaikan rata-rata (%)</t>
  </si>
  <si>
    <t>Unit: Ha</t>
  </si>
  <si>
    <t>Satuan: Ha</t>
  </si>
  <si>
    <r>
      <t xml:space="preserve">Jenis Budidaya - </t>
    </r>
    <r>
      <rPr>
        <b/>
        <i/>
        <sz val="10"/>
        <rFont val="Cambria"/>
        <family val="1"/>
      </rPr>
      <t>Type of Aquaculture</t>
    </r>
  </si>
  <si>
    <r>
      <t xml:space="preserve">Tahun - </t>
    </r>
    <r>
      <rPr>
        <b/>
        <i/>
        <sz val="10"/>
        <rFont val="Cambria"/>
        <family val="1"/>
      </rPr>
      <t>Year</t>
    </r>
  </si>
  <si>
    <r>
      <t>2017</t>
    </r>
    <r>
      <rPr>
        <b/>
        <vertAlign val="superscript"/>
        <sz val="10"/>
        <color theme="1"/>
        <rFont val="Cambria"/>
        <family val="1"/>
      </rPr>
      <t>a</t>
    </r>
  </si>
  <si>
    <r>
      <t xml:space="preserve">Jumlah - </t>
    </r>
    <r>
      <rPr>
        <b/>
        <i/>
        <sz val="10"/>
        <rFont val="Cambria"/>
        <family val="1"/>
      </rPr>
      <t>Total</t>
    </r>
  </si>
  <si>
    <r>
      <t xml:space="preserve">Budidaya Laut - </t>
    </r>
    <r>
      <rPr>
        <i/>
        <sz val="10"/>
        <color theme="1"/>
        <rFont val="Cambria"/>
        <family val="1"/>
      </rPr>
      <t>Mariculture</t>
    </r>
  </si>
  <si>
    <r>
      <t xml:space="preserve">-. Budidaya Rumput Laut - </t>
    </r>
    <r>
      <rPr>
        <i/>
        <sz val="10"/>
        <rFont val="Cambria"/>
        <family val="1"/>
      </rPr>
      <t>Seaweeds culture</t>
    </r>
  </si>
  <si>
    <r>
      <t xml:space="preserve">-. Budidaya Jaring Apung Laut - </t>
    </r>
    <r>
      <rPr>
        <i/>
        <sz val="10"/>
        <rFont val="Cambria"/>
        <family val="1"/>
      </rPr>
      <t>Floating net culture</t>
    </r>
  </si>
  <si>
    <r>
      <t xml:space="preserve">-. Budidaya Laut Lainnya - </t>
    </r>
    <r>
      <rPr>
        <i/>
        <sz val="10"/>
        <rFont val="Cambria"/>
        <family val="1"/>
      </rPr>
      <t>Others mariculture</t>
    </r>
  </si>
  <si>
    <r>
      <t xml:space="preserve">Budidaya Tambak - </t>
    </r>
    <r>
      <rPr>
        <i/>
        <sz val="10"/>
        <color theme="1"/>
        <rFont val="Cambria"/>
        <family val="1"/>
      </rPr>
      <t>Brackishwater Pond</t>
    </r>
  </si>
  <si>
    <r>
      <t xml:space="preserve">Budidaya Kolam - </t>
    </r>
    <r>
      <rPr>
        <i/>
        <sz val="10"/>
        <color theme="1"/>
        <rFont val="Cambria"/>
        <family val="1"/>
      </rPr>
      <t>Freshwater Pond</t>
    </r>
  </si>
  <si>
    <r>
      <t xml:space="preserve">Budidaya Karamba - </t>
    </r>
    <r>
      <rPr>
        <i/>
        <sz val="10"/>
        <color theme="1"/>
        <rFont val="Cambria"/>
        <family val="1"/>
      </rPr>
      <t xml:space="preserve">Cage </t>
    </r>
  </si>
  <si>
    <r>
      <t xml:space="preserve">Budidaya Jaring Apung - </t>
    </r>
    <r>
      <rPr>
        <i/>
        <sz val="10"/>
        <color theme="1"/>
        <rFont val="Cambria"/>
        <family val="1"/>
      </rPr>
      <t>Floating Net</t>
    </r>
    <r>
      <rPr>
        <sz val="10"/>
        <color theme="1"/>
        <rFont val="Cambria"/>
        <family val="1"/>
      </rPr>
      <t xml:space="preserve">              </t>
    </r>
  </si>
  <si>
    <r>
      <t>Budidaya Jaring Tancap -</t>
    </r>
    <r>
      <rPr>
        <i/>
        <sz val="10"/>
        <color theme="1"/>
        <rFont val="Cambria"/>
        <family val="1"/>
      </rPr>
      <t xml:space="preserve"> Pen culture</t>
    </r>
  </si>
  <si>
    <r>
      <t xml:space="preserve">Budidaya Mina Padi - </t>
    </r>
    <r>
      <rPr>
        <i/>
        <sz val="10"/>
        <color theme="1"/>
        <rFont val="Cambria"/>
        <family val="1"/>
      </rPr>
      <t>Rice Fish</t>
    </r>
  </si>
  <si>
    <r>
      <t xml:space="preserve">Keterangan  - </t>
    </r>
    <r>
      <rPr>
        <i/>
        <sz val="8"/>
        <color indexed="8"/>
        <rFont val="Cambria"/>
        <family val="1"/>
      </rPr>
      <t>Note</t>
    </r>
    <r>
      <rPr>
        <sz val="8"/>
        <color indexed="8"/>
        <rFont val="Cambria"/>
        <family val="1"/>
      </rPr>
      <t>:</t>
    </r>
  </si>
  <si>
    <t>Tabel 5.22. Luas Lahan Perikanan Budidaya Menurut Jenis Budidaya, 2018-2021</t>
  </si>
  <si>
    <t>Table 5.22. The Area of Aquaculture By Type of Aquaculture, 2018-2021</t>
  </si>
  <si>
    <t>2018-2021</t>
  </si>
  <si>
    <t>2020-2021</t>
  </si>
  <si>
    <t>Sumber: Database Validasi Nasional, Satu Data Kelautan dan Perikanan</t>
  </si>
  <si>
    <t>Grafik 5.5. Sebaran Luas Lahan Menurut Jenis Budidaya, 2018-2021</t>
  </si>
  <si>
    <t>Graph 5.5. The Distribution Number of Area of Aquaculture By Type of Aquaculture,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</si>
</sst>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###\ ###\ ###_);_(* \(#,##0\);_(* &quot;-&quot;_);_(@_)"/>
  </numFmts>
  <fonts count="22" x14ac:knownFonts="1">
    <font>
      <sz val="10"/>
      <name val="Arial"/>
    </font>
    <font>
      <sz val="10"/>
      <name val="Arial"/>
      <family val="2"/>
    </font>
    <font>
      <b/>
      <u/>
      <sz val="12"/>
      <color theme="1"/>
      <name val="Cambria"/>
      <family val="1"/>
    </font>
    <font>
      <sz val="11"/>
      <color rgb="FFFF0000"/>
      <name val="Cambria"/>
      <family val="1"/>
    </font>
    <font>
      <b/>
      <i/>
      <sz val="12"/>
      <color theme="1"/>
      <name val="Cambria"/>
      <family val="1"/>
    </font>
    <font>
      <sz val="12"/>
      <color theme="1"/>
      <name val="Cambria"/>
      <family val="1"/>
    </font>
    <font>
      <i/>
      <sz val="11"/>
      <name val="Cambria"/>
      <family val="1"/>
    </font>
    <font>
      <sz val="11"/>
      <name val="Cambria"/>
      <family val="1"/>
    </font>
    <font>
      <u/>
      <sz val="10"/>
      <name val="Cambria"/>
      <family val="1"/>
    </font>
    <font>
      <i/>
      <sz val="10"/>
      <name val="Cambria"/>
      <family val="1"/>
    </font>
    <font>
      <b/>
      <sz val="10"/>
      <name val="Cambria"/>
      <family val="1"/>
    </font>
    <font>
      <b/>
      <i/>
      <sz val="10"/>
      <name val="Cambria"/>
      <family val="1"/>
    </font>
    <font>
      <sz val="10"/>
      <name val="Cambria"/>
      <family val="1"/>
    </font>
    <font>
      <b/>
      <sz val="10"/>
      <color theme="1"/>
      <name val="Cambria"/>
      <family val="1"/>
    </font>
    <font>
      <b/>
      <vertAlign val="superscript"/>
      <sz val="10"/>
      <color theme="1"/>
      <name val="Cambria"/>
      <family val="1"/>
    </font>
    <font>
      <sz val="10"/>
      <color theme="1"/>
      <name val="Cambria"/>
      <family val="1"/>
    </font>
    <font>
      <i/>
      <sz val="10"/>
      <color theme="1"/>
      <name val="Cambria"/>
      <family val="1"/>
    </font>
    <font>
      <sz val="8"/>
      <color indexed="8"/>
      <name val="Cambria"/>
      <family val="1"/>
    </font>
    <font>
      <i/>
      <sz val="8"/>
      <color indexed="8"/>
      <name val="Cambria"/>
      <family val="1"/>
    </font>
    <font>
      <sz val="10"/>
      <color indexed="8"/>
      <name val="Cambria"/>
      <family val="1"/>
    </font>
    <font>
      <b/>
      <sz val="11"/>
      <name val="Cambria"/>
      <family val="1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>
      <alignment vertical="center"/>
    </xf>
    <xf numFmtId="164" fontId="1" fillId="0" borderId="0" applyFont="0" applyFill="0" applyBorder="0" applyAlignment="0" applyProtection="0"/>
    <xf numFmtId="0" fontId="1" fillId="0" borderId="0">
      <alignment vertical="center"/>
    </xf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top"/>
    </xf>
    <xf numFmtId="166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6" fillId="0" borderId="0" xfId="1" applyNumberFormat="1" applyFont="1" applyBorder="1" applyAlignment="1">
      <alignment vertical="center"/>
    </xf>
    <xf numFmtId="166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2" fillId="0" borderId="0" xfId="0" applyFont="1"/>
    <xf numFmtId="0" fontId="10" fillId="2" borderId="25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5" fontId="10" fillId="4" borderId="22" xfId="3" applyNumberFormat="1" applyFont="1" applyFill="1" applyBorder="1" applyAlignment="1" applyProtection="1">
      <alignment vertical="center"/>
    </xf>
    <xf numFmtId="165" fontId="10" fillId="4" borderId="23" xfId="3" applyNumberFormat="1" applyFont="1" applyFill="1" applyBorder="1" applyAlignment="1" applyProtection="1">
      <alignment vertical="center"/>
    </xf>
    <xf numFmtId="0" fontId="15" fillId="0" borderId="19" xfId="0" applyFont="1" applyBorder="1" applyAlignment="1">
      <alignment horizontal="left" vertical="center"/>
    </xf>
    <xf numFmtId="166" fontId="15" fillId="0" borderId="21" xfId="1" applyNumberFormat="1" applyFont="1" applyFill="1" applyBorder="1" applyAlignment="1">
      <alignment horizontal="left" vertical="center"/>
    </xf>
    <xf numFmtId="166" fontId="15" fillId="0" borderId="20" xfId="1" applyNumberFormat="1" applyFont="1" applyFill="1" applyBorder="1" applyAlignment="1" applyProtection="1">
      <alignment vertical="center"/>
    </xf>
    <xf numFmtId="165" fontId="12" fillId="0" borderId="18" xfId="3" applyNumberFormat="1" applyFont="1" applyFill="1" applyBorder="1" applyAlignment="1">
      <alignment vertical="center"/>
    </xf>
    <xf numFmtId="165" fontId="12" fillId="0" borderId="19" xfId="3" applyNumberFormat="1" applyFont="1" applyFill="1" applyBorder="1" applyAlignment="1">
      <alignment horizontal="right" vertical="center"/>
    </xf>
    <xf numFmtId="165" fontId="12" fillId="0" borderId="18" xfId="3" applyNumberFormat="1" applyFont="1" applyFill="1" applyBorder="1" applyAlignment="1">
      <alignment horizontal="right" vertical="center"/>
    </xf>
    <xf numFmtId="2" fontId="12" fillId="0" borderId="18" xfId="3" applyNumberFormat="1" applyFont="1" applyFill="1" applyBorder="1" applyAlignment="1">
      <alignment horizontal="right" vertical="center"/>
    </xf>
    <xf numFmtId="0" fontId="12" fillId="0" borderId="15" xfId="0" quotePrefix="1" applyFont="1" applyBorder="1" applyAlignment="1" applyProtection="1">
      <alignment vertical="center"/>
      <protection locked="0"/>
    </xf>
    <xf numFmtId="166" fontId="15" fillId="0" borderId="17" xfId="1" applyNumberFormat="1" applyFont="1" applyFill="1" applyBorder="1" applyAlignment="1">
      <alignment horizontal="left" vertical="center"/>
    </xf>
    <xf numFmtId="166" fontId="15" fillId="0" borderId="16" xfId="1" applyNumberFormat="1" applyFont="1" applyFill="1" applyBorder="1" applyAlignment="1" applyProtection="1">
      <alignment vertical="center"/>
    </xf>
    <xf numFmtId="165" fontId="12" fillId="0" borderId="14" xfId="3" applyNumberFormat="1" applyFont="1" applyFill="1" applyBorder="1" applyAlignment="1">
      <alignment vertical="center"/>
    </xf>
    <xf numFmtId="165" fontId="12" fillId="3" borderId="15" xfId="3" applyNumberFormat="1" applyFont="1" applyFill="1" applyBorder="1" applyAlignment="1">
      <alignment horizontal="right" vertical="center"/>
    </xf>
    <xf numFmtId="165" fontId="12" fillId="0" borderId="14" xfId="3" applyNumberFormat="1" applyFont="1" applyFill="1" applyBorder="1" applyAlignment="1">
      <alignment horizontal="right" vertical="center"/>
    </xf>
    <xf numFmtId="2" fontId="12" fillId="0" borderId="14" xfId="3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left" vertical="center"/>
    </xf>
    <xf numFmtId="166" fontId="15" fillId="0" borderId="13" xfId="1" applyNumberFormat="1" applyFont="1" applyFill="1" applyBorder="1" applyAlignment="1">
      <alignment vertical="center"/>
    </xf>
    <xf numFmtId="166" fontId="15" fillId="0" borderId="12" xfId="1" applyNumberFormat="1" applyFont="1" applyFill="1" applyBorder="1" applyAlignment="1" applyProtection="1">
      <alignment vertical="center"/>
    </xf>
    <xf numFmtId="165" fontId="12" fillId="0" borderId="7" xfId="3" applyNumberFormat="1" applyFont="1" applyFill="1" applyBorder="1" applyAlignment="1">
      <alignment vertical="center"/>
    </xf>
    <xf numFmtId="165" fontId="12" fillId="0" borderId="11" xfId="3" applyNumberFormat="1" applyFont="1" applyFill="1" applyBorder="1" applyAlignment="1">
      <alignment horizontal="right" vertical="center"/>
    </xf>
    <xf numFmtId="165" fontId="12" fillId="0" borderId="7" xfId="3" applyNumberFormat="1" applyFont="1" applyFill="1" applyBorder="1" applyAlignment="1">
      <alignment horizontal="right" vertical="center"/>
    </xf>
    <xf numFmtId="2" fontId="12" fillId="0" borderId="7" xfId="3" applyNumberFormat="1" applyFont="1" applyFill="1" applyBorder="1" applyAlignment="1">
      <alignment horizontal="right" vertical="center"/>
    </xf>
    <xf numFmtId="166" fontId="15" fillId="0" borderId="13" xfId="1" applyNumberFormat="1" applyFont="1" applyFill="1" applyBorder="1" applyAlignment="1">
      <alignment horizontal="left" vertical="center"/>
    </xf>
    <xf numFmtId="0" fontId="15" fillId="0" borderId="11" xfId="4" applyFont="1" applyBorder="1">
      <alignment vertical="center"/>
    </xf>
    <xf numFmtId="166" fontId="15" fillId="0" borderId="10" xfId="1" applyNumberFormat="1" applyFont="1" applyFill="1" applyBorder="1" applyAlignment="1">
      <alignment horizontal="left" vertical="center"/>
    </xf>
    <xf numFmtId="166" fontId="15" fillId="0" borderId="9" xfId="1" applyNumberFormat="1" applyFont="1" applyFill="1" applyBorder="1" applyAlignment="1" applyProtection="1">
      <alignment vertical="center"/>
    </xf>
    <xf numFmtId="165" fontId="12" fillId="0" borderId="6" xfId="3" applyNumberFormat="1" applyFont="1" applyFill="1" applyBorder="1" applyAlignment="1">
      <alignment vertical="center"/>
    </xf>
    <xf numFmtId="165" fontId="12" fillId="0" borderId="6" xfId="3" applyNumberFormat="1" applyFont="1" applyFill="1" applyBorder="1" applyAlignment="1">
      <alignment horizontal="right" vertical="center"/>
    </xf>
    <xf numFmtId="165" fontId="12" fillId="3" borderId="8" xfId="3" applyNumberFormat="1" applyFont="1" applyFill="1" applyBorder="1" applyAlignment="1">
      <alignment horizontal="right" vertical="center"/>
    </xf>
    <xf numFmtId="2" fontId="12" fillId="0" borderId="6" xfId="3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166" fontId="15" fillId="0" borderId="5" xfId="1" applyNumberFormat="1" applyFont="1" applyFill="1" applyBorder="1" applyAlignment="1">
      <alignment vertical="center"/>
    </xf>
    <xf numFmtId="166" fontId="15" fillId="0" borderId="4" xfId="1" applyNumberFormat="1" applyFont="1" applyFill="1" applyBorder="1" applyAlignment="1" applyProtection="1">
      <alignment vertical="center"/>
    </xf>
    <xf numFmtId="165" fontId="12" fillId="0" borderId="2" xfId="3" applyNumberFormat="1" applyFont="1" applyFill="1" applyBorder="1" applyAlignment="1">
      <alignment vertical="center"/>
    </xf>
    <xf numFmtId="165" fontId="12" fillId="0" borderId="3" xfId="3" applyNumberFormat="1" applyFont="1" applyFill="1" applyBorder="1" applyAlignment="1">
      <alignment horizontal="right" vertical="center"/>
    </xf>
    <xf numFmtId="165" fontId="12" fillId="0" borderId="2" xfId="3" applyNumberFormat="1" applyFont="1" applyFill="1" applyBorder="1" applyAlignment="1">
      <alignment horizontal="right" vertical="center"/>
    </xf>
    <xf numFmtId="2" fontId="12" fillId="0" borderId="2" xfId="3" applyNumberFormat="1" applyFont="1" applyFill="1" applyBorder="1" applyAlignment="1">
      <alignment horizontal="right" vertical="center"/>
    </xf>
    <xf numFmtId="0" fontId="17" fillId="0" borderId="0" xfId="2" applyFont="1">
      <alignment vertical="center"/>
    </xf>
    <xf numFmtId="0" fontId="19" fillId="0" borderId="0" xfId="2" applyFont="1">
      <alignment vertical="center"/>
    </xf>
    <xf numFmtId="0" fontId="2" fillId="0" borderId="0" xfId="4" applyFont="1">
      <alignment vertical="center"/>
    </xf>
    <xf numFmtId="0" fontId="4" fillId="0" borderId="0" xfId="4" applyFont="1" applyAlignment="1">
      <alignment vertical="top"/>
    </xf>
    <xf numFmtId="0" fontId="20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0" xfId="3" applyFont="1" applyBorder="1"/>
    <xf numFmtId="0" fontId="13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right" vertical="center"/>
    </xf>
    <xf numFmtId="4" fontId="13" fillId="4" borderId="22" xfId="3" applyNumberFormat="1" applyFont="1" applyFill="1" applyBorder="1" applyAlignment="1">
      <alignment horizontal="right" vertical="center"/>
    </xf>
    <xf numFmtId="0" fontId="11" fillId="2" borderId="31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top"/>
    </xf>
    <xf numFmtId="0" fontId="10" fillId="2" borderId="26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166" fontId="10" fillId="4" borderId="26" xfId="1" applyNumberFormat="1" applyFont="1" applyFill="1" applyBorder="1" applyAlignment="1">
      <alignment horizontal="center" vertical="center"/>
    </xf>
    <xf numFmtId="166" fontId="10" fillId="4" borderId="25" xfId="1" applyNumberFormat="1" applyFont="1" applyFill="1" applyBorder="1" applyAlignment="1">
      <alignment horizontal="center" vertical="center"/>
    </xf>
    <xf numFmtId="166" fontId="10" fillId="4" borderId="24" xfId="1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</cellXfs>
  <cellStyles count="5">
    <cellStyle name="Comma [0]" xfId="1" builtinId="6"/>
    <cellStyle name="Comma 3" xfId="3" xr:uid="{00000000-0005-0000-0000-000001000000}"/>
    <cellStyle name="Normal" xfId="0" builtinId="0"/>
    <cellStyle name="Normal 5" xfId="2" xr:uid="{00000000-0005-0000-0000-000003000000}"/>
    <cellStyle name="Normal_KP Dalam Angka 2008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'Tabel 5.22'!$D$34</c:f>
              <c:strCache>
                <c:ptCount val="1"/>
                <c:pt idx="0">
                  <c:v>Budidaya Laut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'Tabel 5.22'!$F$33:$R$33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'Tabel 5.22'!$F$34:$R$34</c:f>
              <c:numCache>
                <c:formatCode>_(* #,##0.00_);_(* \(#,##0.00\);_(* "-"??_);_(@_)</c:formatCode>
                <c:ptCount val="4"/>
                <c:pt idx="0">
                  <c:v>23.099377599853117</c:v>
                </c:pt>
                <c:pt idx="1">
                  <c:v>11.241641532328922</c:v>
                </c:pt>
                <c:pt idx="2">
                  <c:v>24.676636894200069</c:v>
                </c:pt>
                <c:pt idx="3">
                  <c:v>14.960270912384873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C-4D09-83EF-AE74B60070C6}"/>
            </c:ext>
          </c:extLst>
        </c:ser>
        <c:ser>
          <c:idx val="1"/>
          <c:order val="1"/>
          <c:tx>
            <c:strRef>
              <c:f>'Tabel 5.22'!$D$35</c:f>
              <c:strCache>
                <c:ptCount val="1"/>
                <c:pt idx="0">
                  <c:v>Budidaya Tambak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'Tabel 5.22'!$F$33:$R$33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'Tabel 5.22'!$F$35:$R$35</c:f>
              <c:numCache>
                <c:formatCode>_(* #,##0.00_);_(* \(#,##0.00\);_(* "-"??_);_(@_)</c:formatCode>
                <c:ptCount val="4"/>
                <c:pt idx="0">
                  <c:v>59.4939770688813</c:v>
                </c:pt>
                <c:pt idx="1">
                  <c:v>63.673325730769626</c:v>
                </c:pt>
                <c:pt idx="2">
                  <c:v>52.926528748577915</c:v>
                </c:pt>
                <c:pt idx="3">
                  <c:v>59.222081591701347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C-4D09-83EF-AE74B60070C6}"/>
            </c:ext>
          </c:extLst>
        </c:ser>
        <c:ser>
          <c:idx val="2"/>
          <c:order val="2"/>
          <c:tx>
            <c:strRef>
              <c:f>'Tabel 5.22'!$D$36</c:f>
              <c:strCache>
                <c:ptCount val="1"/>
                <c:pt idx="0">
                  <c:v>Budidaya Kolam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'Tabel 5.22'!$F$33:$R$33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'Tabel 5.22'!$F$36:$R$36</c:f>
              <c:numCache>
                <c:formatCode>_(* #,##0.00_);_(* \(#,##0.00\);_(* "-"??_);_(@_)</c:formatCode>
                <c:ptCount val="4"/>
                <c:pt idx="0">
                  <c:v>11.824754680273541</c:v>
                </c:pt>
                <c:pt idx="1">
                  <c:v>14.248414650539768</c:v>
                </c:pt>
                <c:pt idx="2">
                  <c:v>16.283814453802741</c:v>
                </c:pt>
                <c:pt idx="3">
                  <c:v>19.230559572197549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C-4D09-83EF-AE74B60070C6}"/>
            </c:ext>
          </c:extLst>
        </c:ser>
        <c:ser>
          <c:idx val="3"/>
          <c:order val="3"/>
          <c:tx>
            <c:strRef>
              <c:f>'Tabel 5.22'!$D$37</c:f>
              <c:strCache>
                <c:ptCount val="1"/>
                <c:pt idx="0">
                  <c:v>Budidaya Karamba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'Tabel 5.22'!$F$33:$R$33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'Tabel 5.22'!$F$37:$R$37</c:f>
              <c:numCache>
                <c:formatCode>_(* #,##0.00_);_(* \(#,##0.00\);_(* "-"??_);_(@_)</c:formatCode>
                <c:ptCount val="4"/>
                <c:pt idx="0">
                  <c:v>4.1093872360455974E-2</c:v>
                </c:pt>
                <c:pt idx="1">
                  <c:v>0.10093417504461727</c:v>
                </c:pt>
                <c:pt idx="2">
                  <c:v>0.11454125344420897</c:v>
                </c:pt>
                <c:pt idx="3">
                  <c:v>0.10133987478671584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C-4D09-83EF-AE74B60070C6}"/>
            </c:ext>
          </c:extLst>
        </c:ser>
        <c:ser>
          <c:idx val="4"/>
          <c:order val="4"/>
          <c:tx>
            <c:strRef>
              <c:f>'Tabel 5.22'!$D$38</c:f>
              <c:strCache>
                <c:ptCount val="1"/>
                <c:pt idx="0">
                  <c:v>Budidaya Jaring Apung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'Tabel 5.22'!$F$33:$R$33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'Tabel 5.22'!$F$38:$R$38</c:f>
              <c:numCache>
                <c:formatCode>_(* #,##0.00_);_(* \(#,##0.00\);_(* "-"??_);_(@_)</c:formatCode>
                <c:ptCount val="4"/>
                <c:pt idx="0">
                  <c:v>0.11871139870824714</c:v>
                </c:pt>
                <c:pt idx="1">
                  <c:v>0.53832580016269949</c:v>
                </c:pt>
                <c:pt idx="2">
                  <c:v>0.13903685155074685</c:v>
                </c:pt>
                <c:pt idx="3">
                  <c:v>0.16944154064363956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4C-4D09-83EF-AE74B60070C6}"/>
            </c:ext>
          </c:extLst>
        </c:ser>
        <c:ser>
          <c:idx val="5"/>
          <c:order val="5"/>
          <c:tx>
            <c:strRef>
              <c:f>'Tabel 5.22'!$D$39</c:f>
              <c:strCache>
                <c:ptCount val="1"/>
                <c:pt idx="0">
                  <c:v>Budidaya Jaring Tancap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'Tabel 5.22'!$F$33:$R$33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'Tabel 5.22'!$F$39:$R$39</c:f>
              <c:numCache>
                <c:formatCode>_(* #,##0.00_);_(* \(#,##0.00\);_(* "-"??_);_(@_)</c:formatCode>
                <c:ptCount val="4"/>
                <c:pt idx="0">
                  <c:v>5.1501246436888495E-3</c:v>
                </c:pt>
                <c:pt idx="1">
                  <c:v>2.814416915563403E-2</c:v>
                </c:pt>
                <c:pt idx="2">
                  <c:v>1.0679250367926723E-2</c:v>
                </c:pt>
                <c:pt idx="3">
                  <c:v>1.4091280635721546E-2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4C-4D09-83EF-AE74B60070C6}"/>
            </c:ext>
          </c:extLst>
        </c:ser>
        <c:ser>
          <c:idx val="6"/>
          <c:order val="6"/>
          <c:tx>
            <c:strRef>
              <c:f>'Tabel 5.22'!$D$40</c:f>
              <c:strCache>
                <c:ptCount val="1"/>
                <c:pt idx="0">
                  <c:v>Budidaya Mina Padi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'Tabel 5.22'!$F$33:$R$33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'Tabel 5.22'!$F$40:$R$40</c:f>
              <c:numCache>
                <c:formatCode>_(* #,##0.00_);_(* \(#,##0.00\);_(* "-"??_);_(@_)</c:formatCode>
                <c:ptCount val="4"/>
                <c:pt idx="0">
                  <c:v>5.4169352552796424</c:v>
                </c:pt>
                <c:pt idx="1">
                  <c:v>10.169213941998732</c:v>
                </c:pt>
                <c:pt idx="2">
                  <c:v>5.8487625480563779</c:v>
                </c:pt>
                <c:pt idx="3">
                  <c:v>6.3022152276501568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4C-4D09-83EF-AE74B60070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1644752"/>
        <c:axId val="471640440"/>
      </c:barChart>
      <c:catAx>
        <c:axId val="471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471640440"/>
        <c:crosses val="autoZero"/>
        <c:auto val="1"/>
        <c:lblAlgn val="ctr"/>
        <c:lblOffset val="100"/>
        <c:noMultiLvlLbl val="0"/>
      </c:catAx>
      <c:valAx>
        <c:axId val="471640440"/>
        <c:scaling>
          <c:orientation val="minMax"/>
          <c:max val="100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7164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06740222922438"/>
          <c:y val="0.8721948619376273"/>
          <c:w val="0.71388213975527237"/>
          <c:h val="0.10775739707708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120757</xdr:colOff>
      <xdr:row>27</xdr:row>
      <xdr:rowOff>171823</xdr:rowOff>
    </xdr:from>
    <xdr:ext cx="987706" cy="3629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1DD28D-999E-4ADD-9271-CEEC8048555E}"/>
            </a:ext>
          </a:extLst>
        </xdr:cNvPr>
        <xdr:cNvSpPr txBox="1"/>
      </xdr:nvSpPr>
      <xdr:spPr>
        <a:xfrm>
          <a:off x="7577471" y="5320766"/>
          <a:ext cx="987706" cy="3629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900" u="sng">
              <a:latin typeface="Cambria" panose="02040503050406030204" pitchFamily="18" charset="0"/>
              <a:ea typeface="Cambria" panose="02040503050406030204" pitchFamily="18" charset="0"/>
            </a:rPr>
            <a:t>Satuan: Persen</a:t>
          </a:r>
        </a:p>
        <a:p>
          <a:r>
            <a:rPr lang="en-US" sz="900" i="1">
              <a:latin typeface="Cambria" panose="02040503050406030204" pitchFamily="18" charset="0"/>
              <a:ea typeface="Cambria" panose="02040503050406030204" pitchFamily="18" charset="0"/>
            </a:rPr>
            <a:t>Unit: Percentage</a:t>
          </a:r>
        </a:p>
      </xdr:txBody>
    </xdr:sp>
    <xdr:clientData/>
  </xdr:oneCellAnchor>
  <xdr:twoCellAnchor>
    <xdr:from>
      <xdr:col>2</xdr:col>
      <xdr:colOff>917</xdr:colOff>
      <xdr:row>29</xdr:row>
      <xdr:rowOff>141333</xdr:rowOff>
    </xdr:from>
    <xdr:to>
      <xdr:col>18</xdr:col>
      <xdr:colOff>46274</xdr:colOff>
      <xdr:row>50</xdr:row>
      <xdr:rowOff>56059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905490-7FEB-4B8B-AFD9-87848ABD1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544285</xdr:colOff>
      <xdr:row>47</xdr:row>
      <xdr:rowOff>0</xdr:rowOff>
    </xdr:from>
    <xdr:ext cx="232949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15C5FB-B84E-4EA6-BC47-C8CC2B4DFF24}"/>
            </a:ext>
          </a:extLst>
        </xdr:cNvPr>
        <xdr:cNvSpPr txBox="1"/>
      </xdr:nvSpPr>
      <xdr:spPr>
        <a:xfrm>
          <a:off x="4430485" y="8850086"/>
          <a:ext cx="232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800" u="none">
              <a:latin typeface="+mj-lt"/>
            </a:rPr>
            <a:t>a</a:t>
          </a:r>
          <a:endParaRPr lang="en-US" sz="800" i="1" u="none">
            <a:latin typeface="+mj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7"/>
  <sheetViews>
    <sheetView tabSelected="1" topLeftCell="A19" zoomScale="89" zoomScaleNormal="89" workbookViewId="0">
      <selection activeCell="B26" sqref="B26"/>
    </sheetView>
  </sheetViews>
  <sheetFormatPr defaultColWidth="9.109375" defaultRowHeight="13.8" x14ac:dyDescent="0.25"/>
  <cols>
    <col min="1" max="1" width="4.88671875" style="9" customWidth="1"/>
    <col min="2" max="3" width="9.109375" style="9"/>
    <col min="4" max="4" width="20.5546875" style="9" customWidth="1"/>
    <col min="5" max="5" width="10.44140625" style="9" hidden="1" customWidth="1"/>
    <col min="6" max="6" width="11.44140625" style="9" hidden="1" customWidth="1"/>
    <col min="7" max="7" width="12.5546875" style="9" hidden="1" customWidth="1"/>
    <col min="8" max="8" width="13.5546875" style="9" hidden="1" customWidth="1"/>
    <col min="9" max="9" width="13.44140625" style="9" hidden="1" customWidth="1"/>
    <col min="10" max="14" width="13" style="9" hidden="1" customWidth="1"/>
    <col min="15" max="16" width="13" style="9" customWidth="1"/>
    <col min="17" max="17" width="12.88671875" style="9" bestFit="1" customWidth="1"/>
    <col min="18" max="18" width="12.88671875" style="9" customWidth="1"/>
    <col min="19" max="20" width="14.44140625" style="9" customWidth="1"/>
    <col min="21" max="21" width="9.109375" style="9"/>
    <col min="22" max="23" width="12.88671875" style="9" bestFit="1" customWidth="1"/>
    <col min="24" max="16384" width="9.109375" style="9"/>
  </cols>
  <sheetData>
    <row r="2" spans="2:20" s="2" customFormat="1" ht="15" x14ac:dyDescent="0.25">
      <c r="B2" s="1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0" s="2" customFormat="1" ht="15" x14ac:dyDescent="0.25">
      <c r="B3" s="3" t="s">
        <v>28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0" x14ac:dyDescent="0.25">
      <c r="B4" s="6"/>
      <c r="C4" s="7"/>
      <c r="D4" s="7"/>
      <c r="E4" s="8"/>
      <c r="F4" s="8"/>
      <c r="G4" s="8"/>
      <c r="H4" s="8"/>
      <c r="I4" s="8"/>
      <c r="Q4" s="10" t="s">
        <v>11</v>
      </c>
      <c r="R4" s="10"/>
      <c r="S4" s="8"/>
    </row>
    <row r="5" spans="2:20" x14ac:dyDescent="0.25">
      <c r="B5" s="7"/>
      <c r="C5" s="7"/>
      <c r="D5" s="7"/>
      <c r="E5" s="8"/>
      <c r="F5" s="8"/>
      <c r="G5" s="8"/>
      <c r="H5" s="8"/>
      <c r="I5" s="8"/>
      <c r="Q5" s="11" t="s">
        <v>10</v>
      </c>
      <c r="R5" s="11"/>
      <c r="S5" s="8"/>
    </row>
    <row r="6" spans="2:20" x14ac:dyDescent="0.25">
      <c r="B6" s="76" t="s">
        <v>12</v>
      </c>
      <c r="C6" s="77"/>
      <c r="D6" s="78"/>
      <c r="E6" s="12"/>
      <c r="G6" s="13"/>
      <c r="H6" s="13"/>
      <c r="I6" s="13"/>
      <c r="J6" s="13"/>
      <c r="K6" s="13"/>
      <c r="L6" s="88" t="s">
        <v>13</v>
      </c>
      <c r="M6" s="88"/>
      <c r="N6" s="88"/>
      <c r="O6" s="88"/>
      <c r="P6" s="88"/>
      <c r="Q6" s="88"/>
      <c r="R6" s="75"/>
      <c r="S6" s="74" t="s">
        <v>9</v>
      </c>
      <c r="T6" s="75"/>
    </row>
    <row r="7" spans="2:20" x14ac:dyDescent="0.25">
      <c r="B7" s="79"/>
      <c r="C7" s="80"/>
      <c r="D7" s="81"/>
      <c r="E7" s="14"/>
      <c r="F7" s="14"/>
      <c r="G7" s="15"/>
      <c r="H7" s="15"/>
      <c r="I7" s="15"/>
      <c r="J7" s="15"/>
      <c r="K7" s="15"/>
      <c r="L7" s="89"/>
      <c r="M7" s="89"/>
      <c r="N7" s="89"/>
      <c r="O7" s="89"/>
      <c r="P7" s="89"/>
      <c r="Q7" s="89"/>
      <c r="R7" s="90"/>
      <c r="S7" s="72" t="s">
        <v>8</v>
      </c>
      <c r="T7" s="73"/>
    </row>
    <row r="8" spans="2:20" ht="18.75" customHeight="1" x14ac:dyDescent="0.25">
      <c r="B8" s="82"/>
      <c r="C8" s="83"/>
      <c r="D8" s="84"/>
      <c r="E8" s="16">
        <v>2008</v>
      </c>
      <c r="F8" s="16">
        <v>2009</v>
      </c>
      <c r="G8" s="16">
        <v>2010</v>
      </c>
      <c r="H8" s="17">
        <v>2011</v>
      </c>
      <c r="I8" s="18">
        <v>2012</v>
      </c>
      <c r="J8" s="19">
        <v>2013</v>
      </c>
      <c r="K8" s="20">
        <v>2014</v>
      </c>
      <c r="L8" s="20">
        <v>2015</v>
      </c>
      <c r="M8" s="20">
        <v>2016</v>
      </c>
      <c r="N8" s="20" t="s">
        <v>14</v>
      </c>
      <c r="O8" s="20">
        <v>2018</v>
      </c>
      <c r="P8" s="20">
        <v>2019</v>
      </c>
      <c r="Q8" s="20">
        <v>2020</v>
      </c>
      <c r="R8" s="69">
        <v>2021</v>
      </c>
      <c r="S8" s="70" t="s">
        <v>29</v>
      </c>
      <c r="T8" s="70" t="s">
        <v>30</v>
      </c>
    </row>
    <row r="9" spans="2:20" ht="18.75" customHeight="1" x14ac:dyDescent="0.25">
      <c r="B9" s="85" t="s">
        <v>15</v>
      </c>
      <c r="C9" s="86"/>
      <c r="D9" s="87"/>
      <c r="E9" s="21">
        <f>SUM(E10:E19)</f>
        <v>896325.16</v>
      </c>
      <c r="F9" s="21">
        <v>996222.77996547718</v>
      </c>
      <c r="G9" s="21">
        <v>1080965.773233</v>
      </c>
      <c r="H9" s="22">
        <v>1101633.6387100001</v>
      </c>
      <c r="I9" s="22">
        <v>1125597.2558849999</v>
      </c>
      <c r="J9" s="22">
        <v>1278464.4621780401</v>
      </c>
      <c r="K9" s="21">
        <f t="shared" ref="K9:R9" si="0">K10+SUM(K14:K19)</f>
        <v>1253773.3171089999</v>
      </c>
      <c r="L9" s="21">
        <f t="shared" si="0"/>
        <v>1321874.4323479999</v>
      </c>
      <c r="M9" s="21">
        <f t="shared" si="0"/>
        <v>1270981.5454279999</v>
      </c>
      <c r="N9" s="21">
        <f t="shared" si="0"/>
        <v>1270981.5454279999</v>
      </c>
      <c r="O9" s="21">
        <f t="shared" si="0"/>
        <v>1274774.9723</v>
      </c>
      <c r="P9" s="21">
        <f t="shared" si="0"/>
        <v>1305238.3887</v>
      </c>
      <c r="Q9" s="21">
        <f t="shared" si="0"/>
        <v>1283756.7739000001</v>
      </c>
      <c r="R9" s="21">
        <f t="shared" si="0"/>
        <v>1125102.1401</v>
      </c>
      <c r="S9" s="71">
        <f>IFERROR((P9/O9+Q9/P9+R9/Q9)/3*100-100,"-")</f>
        <v>-3.8715705820487756</v>
      </c>
      <c r="T9" s="71">
        <f>IFERROR(R9/Q9*100-100,"-")</f>
        <v>-12.35862096509247</v>
      </c>
    </row>
    <row r="10" spans="2:20" x14ac:dyDescent="0.25">
      <c r="B10" s="23" t="s">
        <v>16</v>
      </c>
      <c r="C10" s="24"/>
      <c r="D10" s="25"/>
      <c r="E10" s="26">
        <v>32761</v>
      </c>
      <c r="F10" s="26">
        <v>43803.831985477067</v>
      </c>
      <c r="G10" s="26">
        <v>117649.53776500002</v>
      </c>
      <c r="H10" s="27">
        <v>169291.81140000001</v>
      </c>
      <c r="I10" s="27">
        <v>178435.3211</v>
      </c>
      <c r="J10" s="27">
        <v>325825.11505103996</v>
      </c>
      <c r="K10" s="28">
        <f t="shared" ref="K10:P10" si="1">SUM(K11:K13)</f>
        <v>281474.29388100002</v>
      </c>
      <c r="L10" s="28">
        <f t="shared" si="1"/>
        <v>285526.53784999991</v>
      </c>
      <c r="M10" s="28">
        <f t="shared" si="1"/>
        <v>276499.61327000003</v>
      </c>
      <c r="N10" s="28">
        <f t="shared" si="1"/>
        <v>276499.61327000003</v>
      </c>
      <c r="O10" s="28">
        <f t="shared" si="1"/>
        <v>294465.08439999999</v>
      </c>
      <c r="P10" s="28">
        <f t="shared" si="1"/>
        <v>146730.22080000001</v>
      </c>
      <c r="Q10" s="28">
        <v>316787.99770000001</v>
      </c>
      <c r="R10" s="28">
        <v>168318.32819999999</v>
      </c>
      <c r="S10" s="29">
        <f t="shared" ref="S10:S19" si="2">IFERROR((P10/O10+Q10/P10+R10/Q10)/3*100-100,"-")</f>
        <v>6.2868244796114823</v>
      </c>
      <c r="T10" s="29">
        <f t="shared" ref="T10:T19" si="3">IFERROR(R10/Q10*100-100,"-")</f>
        <v>-46.867201591583537</v>
      </c>
    </row>
    <row r="11" spans="2:20" x14ac:dyDescent="0.25">
      <c r="B11" s="30" t="s">
        <v>17</v>
      </c>
      <c r="C11" s="31"/>
      <c r="D11" s="32"/>
      <c r="E11" s="33"/>
      <c r="F11" s="33"/>
      <c r="G11" s="33"/>
      <c r="H11" s="34"/>
      <c r="I11" s="34"/>
      <c r="J11" s="34"/>
      <c r="K11" s="35">
        <v>272335.6421</v>
      </c>
      <c r="L11" s="35">
        <v>274695.57999999996</v>
      </c>
      <c r="M11" s="35">
        <v>267814</v>
      </c>
      <c r="N11" s="35">
        <v>267814</v>
      </c>
      <c r="O11" s="35">
        <v>287618.77669999999</v>
      </c>
      <c r="P11" s="35">
        <v>137972.40650000001</v>
      </c>
      <c r="Q11" s="35">
        <v>314082.2279</v>
      </c>
      <c r="R11" s="35">
        <v>160673.24739999999</v>
      </c>
      <c r="S11" s="36">
        <f t="shared" si="2"/>
        <v>8.9227820981250687</v>
      </c>
      <c r="T11" s="36">
        <f t="shared" si="3"/>
        <v>-48.843572438248103</v>
      </c>
    </row>
    <row r="12" spans="2:20" x14ac:dyDescent="0.25">
      <c r="B12" s="30" t="s">
        <v>18</v>
      </c>
      <c r="C12" s="31"/>
      <c r="D12" s="32"/>
      <c r="E12" s="33"/>
      <c r="F12" s="33"/>
      <c r="G12" s="33"/>
      <c r="H12" s="34"/>
      <c r="I12" s="34"/>
      <c r="J12" s="34"/>
      <c r="K12" s="35">
        <v>5352.35934</v>
      </c>
      <c r="L12" s="35">
        <v>6389.9766280000003</v>
      </c>
      <c r="M12" s="35">
        <v>3332.6705229999998</v>
      </c>
      <c r="N12" s="35">
        <v>3332.6705229999998</v>
      </c>
      <c r="O12" s="35">
        <v>659.43949999999995</v>
      </c>
      <c r="P12" s="35">
        <v>2372.2240999999999</v>
      </c>
      <c r="Q12" s="35">
        <v>1781.6093000000001</v>
      </c>
      <c r="R12" s="35">
        <v>6693.0146999999997</v>
      </c>
      <c r="S12" s="36">
        <f t="shared" si="2"/>
        <v>170.1695731482701</v>
      </c>
      <c r="T12" s="36">
        <f t="shared" si="3"/>
        <v>275.67241594439361</v>
      </c>
    </row>
    <row r="13" spans="2:20" x14ac:dyDescent="0.25">
      <c r="B13" s="30" t="s">
        <v>19</v>
      </c>
      <c r="C13" s="31"/>
      <c r="D13" s="32"/>
      <c r="E13" s="33"/>
      <c r="F13" s="33"/>
      <c r="G13" s="33"/>
      <c r="H13" s="34"/>
      <c r="I13" s="34"/>
      <c r="J13" s="34"/>
      <c r="K13" s="35">
        <v>3786.2924409999996</v>
      </c>
      <c r="L13" s="35">
        <v>4440.9812219999994</v>
      </c>
      <c r="M13" s="35">
        <v>5352.9427470000001</v>
      </c>
      <c r="N13" s="35">
        <v>5352.9427470000001</v>
      </c>
      <c r="O13" s="35">
        <v>6186.8681999999999</v>
      </c>
      <c r="P13" s="35">
        <v>6385.5901999999996</v>
      </c>
      <c r="Q13" s="35">
        <v>924.16049999999996</v>
      </c>
      <c r="R13" s="35">
        <v>952.06610000000001</v>
      </c>
      <c r="S13" s="36">
        <f t="shared" si="2"/>
        <v>-26.431949317412446</v>
      </c>
      <c r="T13" s="36">
        <f t="shared" si="3"/>
        <v>3.0195620782320844</v>
      </c>
    </row>
    <row r="14" spans="2:20" x14ac:dyDescent="0.25">
      <c r="B14" s="37" t="s">
        <v>20</v>
      </c>
      <c r="C14" s="38"/>
      <c r="D14" s="39"/>
      <c r="E14" s="40">
        <v>618251.16</v>
      </c>
      <c r="F14" s="40">
        <v>669737.73300000012</v>
      </c>
      <c r="G14" s="40">
        <v>674941.55300000007</v>
      </c>
      <c r="H14" s="41">
        <v>652474.56000000006</v>
      </c>
      <c r="I14" s="41">
        <v>657345.64</v>
      </c>
      <c r="J14" s="41">
        <v>650509.30839999998</v>
      </c>
      <c r="K14" s="42">
        <v>667083.12800000003</v>
      </c>
      <c r="L14" s="42">
        <v>715846.18800000008</v>
      </c>
      <c r="M14" s="42">
        <v>674135.38</v>
      </c>
      <c r="N14" s="42">
        <v>674135.38</v>
      </c>
      <c r="O14" s="42">
        <v>758414.3297</v>
      </c>
      <c r="P14" s="42">
        <v>831088.69079999998</v>
      </c>
      <c r="Q14" s="35">
        <v>679447.89800000004</v>
      </c>
      <c r="R14" s="35">
        <v>666308.90740000003</v>
      </c>
      <c r="S14" s="43">
        <f t="shared" si="2"/>
        <v>-3.5324693184872871</v>
      </c>
      <c r="T14" s="43">
        <f t="shared" si="3"/>
        <v>-1.9337745600031297</v>
      </c>
    </row>
    <row r="15" spans="2:20" x14ac:dyDescent="0.25">
      <c r="B15" s="37" t="s">
        <v>21</v>
      </c>
      <c r="C15" s="38"/>
      <c r="D15" s="39"/>
      <c r="E15" s="40">
        <v>101813</v>
      </c>
      <c r="F15" s="40">
        <v>153315.78</v>
      </c>
      <c r="G15" s="40">
        <v>148278.011</v>
      </c>
      <c r="H15" s="41">
        <v>126382.19</v>
      </c>
      <c r="I15" s="41">
        <v>131776.36369999999</v>
      </c>
      <c r="J15" s="41">
        <v>176508.9719</v>
      </c>
      <c r="K15" s="42">
        <v>161387.36451799996</v>
      </c>
      <c r="L15" s="42">
        <v>189196.03799999997</v>
      </c>
      <c r="M15" s="42">
        <v>150508.47</v>
      </c>
      <c r="N15" s="42">
        <v>150508.47</v>
      </c>
      <c r="O15" s="42">
        <v>150739.01319999999</v>
      </c>
      <c r="P15" s="42">
        <v>185975.77780000001</v>
      </c>
      <c r="Q15" s="42">
        <v>209044.5711</v>
      </c>
      <c r="R15" s="42">
        <v>216363.43730000002</v>
      </c>
      <c r="S15" s="43">
        <f t="shared" si="2"/>
        <v>13.09376805278302</v>
      </c>
      <c r="T15" s="43">
        <f t="shared" si="3"/>
        <v>3.5011032152080617</v>
      </c>
    </row>
    <row r="16" spans="2:20" x14ac:dyDescent="0.25">
      <c r="B16" s="37" t="s">
        <v>22</v>
      </c>
      <c r="C16" s="38"/>
      <c r="D16" s="39"/>
      <c r="E16" s="40">
        <v>213</v>
      </c>
      <c r="F16" s="40">
        <v>300.01058</v>
      </c>
      <c r="G16" s="40">
        <v>637.12549799999999</v>
      </c>
      <c r="H16" s="41">
        <v>561.35905000000002</v>
      </c>
      <c r="I16" s="41">
        <v>475.63773499999996</v>
      </c>
      <c r="J16" s="41">
        <v>218.43950599999999</v>
      </c>
      <c r="K16" s="42">
        <v>395.99597999999997</v>
      </c>
      <c r="L16" s="42">
        <v>882.9484779999998</v>
      </c>
      <c r="M16" s="42">
        <v>981.741848</v>
      </c>
      <c r="N16" s="42">
        <v>981.741848</v>
      </c>
      <c r="O16" s="42">
        <v>523.85440000000006</v>
      </c>
      <c r="P16" s="42">
        <v>1317.4315999999999</v>
      </c>
      <c r="Q16" s="42">
        <v>1470.4311</v>
      </c>
      <c r="R16" s="42">
        <v>1140.1771000000001</v>
      </c>
      <c r="S16" s="43">
        <f t="shared" si="2"/>
        <v>46.880639920835051</v>
      </c>
      <c r="T16" s="43">
        <f t="shared" si="3"/>
        <v>-22.459671860857668</v>
      </c>
    </row>
    <row r="17" spans="2:20" x14ac:dyDescent="0.25">
      <c r="B17" s="37" t="s">
        <v>23</v>
      </c>
      <c r="C17" s="44"/>
      <c r="D17" s="39"/>
      <c r="E17" s="40">
        <v>666</v>
      </c>
      <c r="F17" s="40">
        <v>1386.2583999999999</v>
      </c>
      <c r="G17" s="40">
        <v>744.44596999999999</v>
      </c>
      <c r="H17" s="41">
        <v>1293.61826</v>
      </c>
      <c r="I17" s="41">
        <v>1371.0733499999999</v>
      </c>
      <c r="J17" s="41">
        <v>1345.2223210000002</v>
      </c>
      <c r="K17" s="42">
        <v>1272.37211</v>
      </c>
      <c r="L17" s="42">
        <v>1911.86492</v>
      </c>
      <c r="M17" s="42">
        <v>22764.887009999999</v>
      </c>
      <c r="N17" s="42">
        <v>22764.887009999999</v>
      </c>
      <c r="O17" s="42">
        <v>1513.3032000000001</v>
      </c>
      <c r="P17" s="42">
        <v>7026.4350000000004</v>
      </c>
      <c r="Q17" s="42">
        <v>1784.895</v>
      </c>
      <c r="R17" s="42">
        <v>1906.3904</v>
      </c>
      <c r="S17" s="43">
        <f t="shared" si="2"/>
        <v>98.84018398767094</v>
      </c>
      <c r="T17" s="43">
        <f t="shared" si="3"/>
        <v>6.8068653898408513</v>
      </c>
    </row>
    <row r="18" spans="2:20" x14ac:dyDescent="0.25">
      <c r="B18" s="45" t="s">
        <v>24</v>
      </c>
      <c r="C18" s="46"/>
      <c r="D18" s="47"/>
      <c r="E18" s="48"/>
      <c r="F18" s="48" t="s">
        <v>7</v>
      </c>
      <c r="G18" s="49" t="s">
        <v>7</v>
      </c>
      <c r="H18" s="50" t="s">
        <v>7</v>
      </c>
      <c r="I18" s="50" t="s">
        <v>7</v>
      </c>
      <c r="J18" s="50" t="s">
        <v>7</v>
      </c>
      <c r="K18" s="49">
        <v>38.552620000000005</v>
      </c>
      <c r="L18" s="49">
        <v>63.655099999999997</v>
      </c>
      <c r="M18" s="49">
        <v>101.2933</v>
      </c>
      <c r="N18" s="49">
        <v>101.2933</v>
      </c>
      <c r="O18" s="49">
        <v>65.652500000000003</v>
      </c>
      <c r="P18" s="49">
        <v>367.3485</v>
      </c>
      <c r="Q18" s="42">
        <v>137.09559999999999</v>
      </c>
      <c r="R18" s="49">
        <v>158.54130000000001</v>
      </c>
      <c r="S18" s="51">
        <f t="shared" si="2"/>
        <v>137.49928710733207</v>
      </c>
      <c r="T18" s="51">
        <f t="shared" si="3"/>
        <v>15.642879859018109</v>
      </c>
    </row>
    <row r="19" spans="2:20" x14ac:dyDescent="0.25">
      <c r="B19" s="52" t="s">
        <v>25</v>
      </c>
      <c r="C19" s="53"/>
      <c r="D19" s="54"/>
      <c r="E19" s="55">
        <v>142621</v>
      </c>
      <c r="F19" s="55">
        <v>127679.16599999998</v>
      </c>
      <c r="G19" s="55">
        <v>138715.1</v>
      </c>
      <c r="H19" s="56">
        <v>151630.09999999998</v>
      </c>
      <c r="I19" s="56">
        <v>156193.21999999997</v>
      </c>
      <c r="J19" s="56">
        <v>124057.40499999998</v>
      </c>
      <c r="K19" s="57">
        <v>142121.60999999999</v>
      </c>
      <c r="L19" s="57">
        <v>128447.2</v>
      </c>
      <c r="M19" s="57">
        <v>145990.15999999997</v>
      </c>
      <c r="N19" s="57">
        <v>145990.15999999997</v>
      </c>
      <c r="O19" s="57">
        <v>69053.734899999996</v>
      </c>
      <c r="P19" s="57">
        <v>132732.48420000001</v>
      </c>
      <c r="Q19" s="57">
        <v>75083.885399999999</v>
      </c>
      <c r="R19" s="57">
        <v>70906.358399999997</v>
      </c>
      <c r="S19" s="58">
        <f t="shared" si="2"/>
        <v>14.406748014617762</v>
      </c>
      <c r="T19" s="58">
        <f t="shared" si="3"/>
        <v>-5.5638130309116889</v>
      </c>
    </row>
    <row r="20" spans="2:20" x14ac:dyDescent="0.25">
      <c r="B20" s="59" t="s">
        <v>26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2:20" x14ac:dyDescent="0.25">
      <c r="B21" s="59" t="s">
        <v>31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2:20" x14ac:dyDescent="0.25">
      <c r="B22" s="5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20" x14ac:dyDescent="0.25">
      <c r="B23" s="5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2:20" x14ac:dyDescent="0.25">
      <c r="B24" s="5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2:20" x14ac:dyDescent="0.25">
      <c r="B25" s="6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20" ht="15" x14ac:dyDescent="0.25">
      <c r="B26" s="61" t="s">
        <v>32</v>
      </c>
    </row>
    <row r="27" spans="2:20" ht="15" x14ac:dyDescent="0.25">
      <c r="B27" s="62" t="s">
        <v>33</v>
      </c>
    </row>
    <row r="33" spans="2:18" x14ac:dyDescent="0.25">
      <c r="F33" s="63">
        <v>2009</v>
      </c>
      <c r="G33" s="63">
        <v>2010</v>
      </c>
      <c r="H33" s="63">
        <v>2011</v>
      </c>
      <c r="I33" s="63">
        <v>2012</v>
      </c>
      <c r="J33" s="63">
        <v>2013</v>
      </c>
      <c r="K33" s="64">
        <v>2014</v>
      </c>
      <c r="L33" s="65">
        <v>2015</v>
      </c>
      <c r="M33" s="64">
        <v>2016</v>
      </c>
      <c r="N33" s="64">
        <v>2017</v>
      </c>
      <c r="O33" s="64">
        <v>2018</v>
      </c>
      <c r="P33" s="64">
        <v>2019</v>
      </c>
      <c r="Q33" s="66">
        <v>2020</v>
      </c>
      <c r="R33" s="66">
        <v>2021</v>
      </c>
    </row>
    <row r="34" spans="2:18" x14ac:dyDescent="0.25">
      <c r="D34" s="67" t="s">
        <v>6</v>
      </c>
      <c r="F34" s="68">
        <f t="shared" ref="F34:M34" si="4">F10/F$9*100</f>
        <v>4.3969916033234089</v>
      </c>
      <c r="G34" s="68">
        <f t="shared" si="4"/>
        <v>10.883743100683809</v>
      </c>
      <c r="H34" s="68">
        <f t="shared" si="4"/>
        <v>15.367342231691355</v>
      </c>
      <c r="I34" s="68">
        <f t="shared" si="4"/>
        <v>15.852501431313936</v>
      </c>
      <c r="J34" s="68">
        <f t="shared" si="4"/>
        <v>25.485660703931657</v>
      </c>
      <c r="K34" s="68">
        <f t="shared" si="4"/>
        <v>22.450174209324743</v>
      </c>
      <c r="L34" s="68">
        <f t="shared" si="4"/>
        <v>21.600125614263447</v>
      </c>
      <c r="M34" s="68">
        <f t="shared" si="4"/>
        <v>21.754809443506865</v>
      </c>
      <c r="N34" s="68">
        <f>N10/$N$9*100</f>
        <v>21.754809443506865</v>
      </c>
      <c r="O34" s="68">
        <f>O10/$O$9*100</f>
        <v>23.099377599853117</v>
      </c>
      <c r="P34" s="68">
        <f>P10/$P$9*100</f>
        <v>11.241641532328922</v>
      </c>
      <c r="Q34" s="68">
        <f>Q10/Q$9*100</f>
        <v>24.676636894200069</v>
      </c>
      <c r="R34" s="68">
        <f>R10/R$9*100</f>
        <v>14.960270912384873</v>
      </c>
    </row>
    <row r="35" spans="2:18" x14ac:dyDescent="0.25">
      <c r="D35" s="67" t="s">
        <v>5</v>
      </c>
      <c r="F35" s="68">
        <f t="shared" ref="F35:M38" si="5">F14/F$9*100</f>
        <v>67.227707142292914</v>
      </c>
      <c r="G35" s="68">
        <f t="shared" si="5"/>
        <v>62.438753354914766</v>
      </c>
      <c r="H35" s="68">
        <f t="shared" si="5"/>
        <v>59.22790817862461</v>
      </c>
      <c r="I35" s="68">
        <f t="shared" si="5"/>
        <v>58.399719487869802</v>
      </c>
      <c r="J35" s="68">
        <f t="shared" si="5"/>
        <v>50.882079842232606</v>
      </c>
      <c r="K35" s="68">
        <f t="shared" si="5"/>
        <v>53.20603963228271</v>
      </c>
      <c r="L35" s="68">
        <f t="shared" si="5"/>
        <v>54.153871992853908</v>
      </c>
      <c r="M35" s="68">
        <f t="shared" si="5"/>
        <v>53.040532525827246</v>
      </c>
      <c r="N35" s="68">
        <f t="shared" ref="N35:N40" si="6">N14/$N$9*100</f>
        <v>53.040532525827246</v>
      </c>
      <c r="O35" s="68">
        <f t="shared" ref="O35:O40" si="7">O14/$O$9*100</f>
        <v>59.4939770688813</v>
      </c>
      <c r="P35" s="68">
        <f t="shared" ref="P35:P40" si="8">P14/$P$9*100</f>
        <v>63.673325730769626</v>
      </c>
      <c r="Q35" s="68">
        <f t="shared" ref="Q35:R40" si="9">Q14/Q$9*100</f>
        <v>52.926528748577915</v>
      </c>
      <c r="R35" s="68">
        <f t="shared" si="9"/>
        <v>59.222081591701347</v>
      </c>
    </row>
    <row r="36" spans="2:18" x14ac:dyDescent="0.25">
      <c r="D36" s="67" t="s">
        <v>4</v>
      </c>
      <c r="F36" s="68">
        <f t="shared" si="5"/>
        <v>15.38970831457126</v>
      </c>
      <c r="G36" s="68">
        <f t="shared" si="5"/>
        <v>13.717179088522258</v>
      </c>
      <c r="H36" s="68">
        <f t="shared" si="5"/>
        <v>11.472252258744753</v>
      </c>
      <c r="I36" s="68">
        <f t="shared" si="5"/>
        <v>11.707239246633639</v>
      </c>
      <c r="J36" s="68">
        <f t="shared" si="5"/>
        <v>13.806326035789271</v>
      </c>
      <c r="K36" s="68">
        <f t="shared" si="5"/>
        <v>12.872132650751677</v>
      </c>
      <c r="L36" s="68">
        <f t="shared" si="5"/>
        <v>14.312708784595946</v>
      </c>
      <c r="M36" s="68">
        <f t="shared" si="5"/>
        <v>11.841908369276648</v>
      </c>
      <c r="N36" s="68">
        <f t="shared" si="6"/>
        <v>11.841908369276648</v>
      </c>
      <c r="O36" s="68">
        <f t="shared" si="7"/>
        <v>11.824754680273541</v>
      </c>
      <c r="P36" s="68">
        <f t="shared" si="8"/>
        <v>14.248414650539768</v>
      </c>
      <c r="Q36" s="68">
        <f t="shared" si="9"/>
        <v>16.283814453802741</v>
      </c>
      <c r="R36" s="68">
        <f t="shared" si="9"/>
        <v>19.230559572197549</v>
      </c>
    </row>
    <row r="37" spans="2:18" x14ac:dyDescent="0.25">
      <c r="D37" s="67" t="s">
        <v>3</v>
      </c>
      <c r="F37" s="68">
        <f t="shared" si="5"/>
        <v>3.0114808257084475E-2</v>
      </c>
      <c r="G37" s="68">
        <f t="shared" si="5"/>
        <v>5.8940395133368288E-2</v>
      </c>
      <c r="H37" s="68">
        <f t="shared" si="5"/>
        <v>5.0956963392779546E-2</v>
      </c>
      <c r="I37" s="68">
        <f t="shared" si="5"/>
        <v>4.2256476063103954E-2</v>
      </c>
      <c r="J37" s="68">
        <f t="shared" si="5"/>
        <v>1.7086083537109688E-2</v>
      </c>
      <c r="K37" s="68">
        <f t="shared" si="5"/>
        <v>3.1584336226990632E-2</v>
      </c>
      <c r="L37" s="68">
        <f t="shared" si="5"/>
        <v>6.679518541194937E-2</v>
      </c>
      <c r="M37" s="68">
        <f t="shared" si="5"/>
        <v>7.7242809034603316E-2</v>
      </c>
      <c r="N37" s="68">
        <f t="shared" si="6"/>
        <v>7.7242809034603316E-2</v>
      </c>
      <c r="O37" s="68">
        <f t="shared" si="7"/>
        <v>4.1093872360455974E-2</v>
      </c>
      <c r="P37" s="68">
        <f t="shared" si="8"/>
        <v>0.10093417504461727</v>
      </c>
      <c r="Q37" s="68">
        <f t="shared" si="9"/>
        <v>0.11454125344420897</v>
      </c>
      <c r="R37" s="68">
        <f t="shared" si="9"/>
        <v>0.10133987478671584</v>
      </c>
    </row>
    <row r="38" spans="2:18" x14ac:dyDescent="0.25">
      <c r="D38" s="67" t="s">
        <v>2</v>
      </c>
      <c r="F38" s="68">
        <f t="shared" si="5"/>
        <v>0.13915144562825987</v>
      </c>
      <c r="G38" s="68">
        <f t="shared" si="5"/>
        <v>6.8868597733069595E-2</v>
      </c>
      <c r="H38" s="68">
        <f t="shared" si="5"/>
        <v>0.11742726570285304</v>
      </c>
      <c r="I38" s="68">
        <f t="shared" si="5"/>
        <v>0.12180851924003622</v>
      </c>
      <c r="J38" s="68">
        <f t="shared" si="5"/>
        <v>0.10522172190130565</v>
      </c>
      <c r="K38" s="68">
        <f t="shared" si="5"/>
        <v>0.10148342548347462</v>
      </c>
      <c r="L38" s="68">
        <f t="shared" si="5"/>
        <v>0.14463286929636882</v>
      </c>
      <c r="M38" s="68">
        <f t="shared" si="5"/>
        <v>1.7911264795220909</v>
      </c>
      <c r="N38" s="68">
        <f t="shared" si="6"/>
        <v>1.7911264795220909</v>
      </c>
      <c r="O38" s="68">
        <f t="shared" si="7"/>
        <v>0.11871139870824714</v>
      </c>
      <c r="P38" s="68">
        <f t="shared" si="8"/>
        <v>0.53832580016269949</v>
      </c>
      <c r="Q38" s="68">
        <f t="shared" si="9"/>
        <v>0.13903685155074685</v>
      </c>
      <c r="R38" s="68">
        <f t="shared" si="9"/>
        <v>0.16944154064363956</v>
      </c>
    </row>
    <row r="39" spans="2:18" x14ac:dyDescent="0.25">
      <c r="D39" s="67" t="s">
        <v>1</v>
      </c>
      <c r="F39" s="68"/>
      <c r="G39" s="68"/>
      <c r="H39" s="68"/>
      <c r="I39" s="68"/>
      <c r="J39" s="68"/>
      <c r="K39" s="68">
        <f t="shared" ref="K39:M40" si="10">K18/K$9*100</f>
        <v>3.0749274588883547E-3</v>
      </c>
      <c r="L39" s="68">
        <f t="shared" si="10"/>
        <v>4.8155179071685079E-3</v>
      </c>
      <c r="M39" s="68">
        <f t="shared" si="10"/>
        <v>7.9696908554159791E-3</v>
      </c>
      <c r="N39" s="68">
        <f t="shared" si="6"/>
        <v>7.9696908554159791E-3</v>
      </c>
      <c r="O39" s="68">
        <f t="shared" si="7"/>
        <v>5.1501246436888495E-3</v>
      </c>
      <c r="P39" s="68">
        <f t="shared" si="8"/>
        <v>2.814416915563403E-2</v>
      </c>
      <c r="Q39" s="68">
        <f t="shared" si="9"/>
        <v>1.0679250367926723E-2</v>
      </c>
      <c r="R39" s="68">
        <f t="shared" si="9"/>
        <v>1.4091280635721546E-2</v>
      </c>
    </row>
    <row r="40" spans="2:18" x14ac:dyDescent="0.25">
      <c r="D40" s="67" t="s">
        <v>0</v>
      </c>
      <c r="F40" s="68">
        <f>F19/F$9*100</f>
        <v>12.81632668592707</v>
      </c>
      <c r="G40" s="68">
        <f>G19/G$9*100</f>
        <v>12.832515463012745</v>
      </c>
      <c r="H40" s="68">
        <f>H19/H$9*100</f>
        <v>13.764113101843641</v>
      </c>
      <c r="I40" s="68">
        <f>I19/I$9*100</f>
        <v>13.876474838879489</v>
      </c>
      <c r="J40" s="68">
        <f>J19/J$9*100</f>
        <v>9.7036256126080449</v>
      </c>
      <c r="K40" s="68">
        <f t="shared" si="10"/>
        <v>11.335510818471525</v>
      </c>
      <c r="L40" s="68">
        <f t="shared" si="10"/>
        <v>9.7170500356712157</v>
      </c>
      <c r="M40" s="68">
        <f t="shared" si="10"/>
        <v>11.486410681977144</v>
      </c>
      <c r="N40" s="68">
        <f t="shared" si="6"/>
        <v>11.486410681977144</v>
      </c>
      <c r="O40" s="68">
        <f t="shared" si="7"/>
        <v>5.4169352552796424</v>
      </c>
      <c r="P40" s="68">
        <f t="shared" si="8"/>
        <v>10.169213941998732</v>
      </c>
      <c r="Q40" s="68">
        <f t="shared" si="9"/>
        <v>5.8487625480563779</v>
      </c>
      <c r="R40" s="68">
        <f t="shared" si="9"/>
        <v>6.3022152276501568</v>
      </c>
    </row>
    <row r="46" spans="2:18" x14ac:dyDescent="0.25">
      <c r="B46" s="8"/>
    </row>
    <row r="53" spans="2:2" x14ac:dyDescent="0.25">
      <c r="B53" s="59" t="s">
        <v>26</v>
      </c>
    </row>
    <row r="54" spans="2:2" x14ac:dyDescent="0.25">
      <c r="B54" s="59" t="s">
        <v>31</v>
      </c>
    </row>
    <row r="55" spans="2:2" x14ac:dyDescent="0.25">
      <c r="B55" s="59"/>
    </row>
    <row r="56" spans="2:2" x14ac:dyDescent="0.25">
      <c r="B56" s="59"/>
    </row>
    <row r="57" spans="2:2" x14ac:dyDescent="0.25">
      <c r="B57" s="59"/>
    </row>
  </sheetData>
  <mergeCells count="5">
    <mergeCell ref="S7:T7"/>
    <mergeCell ref="S6:T6"/>
    <mergeCell ref="B6:D8"/>
    <mergeCell ref="B9:D9"/>
    <mergeCell ref="L6:R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62821</dc:creator>
  <cp:lastModifiedBy>Asus</cp:lastModifiedBy>
  <dcterms:created xsi:type="dcterms:W3CDTF">2022-01-16T08:50:46Z</dcterms:created>
  <dcterms:modified xsi:type="dcterms:W3CDTF">2023-03-02T21:39:59Z</dcterms:modified>
</cp:coreProperties>
</file>